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medtronicemea.sharepoint.com/sites/FY22PRODUCTLAUNCHES/Shared Documents/G4S_MM780G/"/>
    </mc:Choice>
  </mc:AlternateContent>
  <xr:revisionPtr revIDLastSave="2" documentId="8_{44F31CE9-EF62-4270-B1E5-B285DDE17C54}" xr6:coauthVersionLast="46" xr6:coauthVersionMax="46" xr10:uidLastSave="{E026F3F8-7CE2-4A43-A668-BF11E23791F4}"/>
  <bookViews>
    <workbookView xWindow="-120" yWindow="-120" windowWidth="29040" windowHeight="15840" tabRatio="834" xr2:uid="{00000000-000D-0000-FFFF-FFFF00000000}"/>
  </bookViews>
  <sheets>
    <sheet name="CGM - Annual Plan" sheetId="12" r:id="rId1"/>
    <sheet name="Detail"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12" l="1" a="1"/>
  <c r="C21" i="12" s="1"/>
  <c r="C32" i="12" s="1" a="1"/>
  <c r="C32" i="12" s="1"/>
  <c r="F21" i="12"/>
  <c r="C27" i="12" l="1" a="1"/>
  <c r="C27" i="12" s="1"/>
  <c r="C25" i="12" a="1"/>
  <c r="C25" i="12" s="1"/>
  <c r="C28" i="12" a="1"/>
  <c r="C28" i="12" s="1"/>
  <c r="C29" i="12" a="1"/>
  <c r="C29" i="12" s="1"/>
  <c r="C26" i="12" a="1"/>
  <c r="C26" i="12" s="1"/>
  <c r="C30" i="12" a="1"/>
  <c r="C30" i="12" s="1"/>
  <c r="C31" i="12" a="1"/>
  <c r="C31" i="12" s="1"/>
  <c r="C24" i="12" a="1"/>
  <c r="C24" i="12" s="1"/>
  <c r="D21" i="12"/>
  <c r="E21" i="12" l="1"/>
  <c r="F25" i="12" l="1"/>
  <c r="F26" i="12"/>
  <c r="F27" i="12"/>
  <c r="F28" i="12"/>
  <c r="F29" i="12"/>
  <c r="F30" i="12"/>
  <c r="F31" i="12"/>
  <c r="F32" i="12"/>
  <c r="F24" i="12"/>
  <c r="D25" i="12"/>
  <c r="D26" i="12"/>
  <c r="D27" i="12"/>
  <c r="D28" i="12"/>
  <c r="D29" i="12"/>
  <c r="D30" i="12"/>
  <c r="D31" i="12"/>
  <c r="D32" i="12"/>
  <c r="D24" i="12"/>
  <c r="D33" i="12" l="1"/>
  <c r="G21" i="12"/>
  <c r="E24" i="12" s="1"/>
  <c r="G24" i="12" l="1"/>
  <c r="E25" i="12" s="1"/>
  <c r="G25" i="12" l="1"/>
  <c r="G26" i="12" s="1"/>
  <c r="G27" i="12" s="1"/>
  <c r="E26" i="12" l="1"/>
  <c r="E27" i="12"/>
  <c r="G28" i="12"/>
  <c r="E28" i="12"/>
  <c r="G29" i="12" l="1"/>
  <c r="E29" i="12"/>
  <c r="G30" i="12" l="1"/>
  <c r="E30" i="12"/>
  <c r="G31" i="12" l="1"/>
  <c r="E31" i="12"/>
  <c r="G32" i="12" l="1"/>
  <c r="E3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<sst xmlns="http://schemas.openxmlformats.org/spreadsheetml/2006/main" count="30" uniqueCount="24">
  <si>
    <t>Initial CGM Starter Kit Shipment Date</t>
  </si>
  <si>
    <t>Select Your Pump For Compatible Starter Kit Order Code</t>
  </si>
  <si>
    <t>Select</t>
  </si>
  <si>
    <t>Starter Kit*
(Initial Transaction)</t>
  </si>
  <si>
    <t>Order Code</t>
  </si>
  <si>
    <t>Discounted
 Price (£)</t>
  </si>
  <si>
    <t>Shipment / Payment
 Date</t>
  </si>
  <si>
    <t>No. of Sensor
Days in Shipment</t>
  </si>
  <si>
    <t>Sensors Run out</t>
  </si>
  <si>
    <t>Ongoing Sensors
(Subsequent Transactions)</t>
  </si>
  <si>
    <t>TOTAL</t>
  </si>
  <si>
    <t>Input Fields</t>
  </si>
  <si>
    <t>MDT Sensor Duration (days)</t>
  </si>
  <si>
    <t>Ongoing Sensors BNGBCGMSENOR1</t>
  </si>
  <si>
    <t>700 Series Starter Kit - BNGB700CGMSF01</t>
  </si>
  <si>
    <t>600 Series Starter Kit - BNGB600CGMSF01</t>
  </si>
  <si>
    <t>BNGB600CGMSF01</t>
  </si>
  <si>
    <t>BNGB700CGMSF01</t>
  </si>
  <si>
    <r>
      <t>MiniMed</t>
    </r>
    <r>
      <rPr>
        <sz val="11"/>
        <color theme="1"/>
        <rFont val="Calibri"/>
        <family val="2"/>
      </rPr>
      <t>™ 640G</t>
    </r>
  </si>
  <si>
    <r>
      <t>MiniMed</t>
    </r>
    <r>
      <rPr>
        <sz val="11"/>
        <color theme="1"/>
        <rFont val="Calibri"/>
        <family val="2"/>
      </rPr>
      <t>™ 670G</t>
    </r>
  </si>
  <si>
    <r>
      <t>MiniMed</t>
    </r>
    <r>
      <rPr>
        <sz val="11"/>
        <color theme="1"/>
        <rFont val="Calibri"/>
        <family val="2"/>
      </rPr>
      <t>™ 780G</t>
    </r>
  </si>
  <si>
    <r>
      <t xml:space="preserve">CGM PLAN
</t>
    </r>
    <r>
      <rPr>
        <b/>
        <sz val="11"/>
        <color theme="0"/>
        <rFont val="Arial"/>
        <family val="2"/>
      </rPr>
      <t xml:space="preserve"> - 1 x Transmitter Kit 
   (Transmitter, Charger, Tester, One Press Serter)
 - 10 x CGM Sensors</t>
    </r>
  </si>
  <si>
    <t>dd/mm/yy</t>
  </si>
  <si>
    <t>MiniMed™ 780G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</si>
</sst>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dd/mm/yyyy;@"/>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1"/>
      <color theme="1"/>
      <name val="Arial"/>
      <family val="2"/>
    </font>
    <font>
      <b/>
      <sz val="11"/>
      <color theme="0"/>
      <name val="Arial"/>
      <family val="2"/>
    </font>
    <font>
      <b/>
      <sz val="11"/>
      <color rgb="FFFFC000"/>
      <name val="Arial"/>
      <family val="2"/>
    </font>
    <font>
      <sz val="11"/>
      <color theme="1"/>
      <name val="Arial"/>
      <family val="2"/>
    </font>
    <font>
      <b/>
      <sz val="11"/>
      <color theme="2" tint="-0.499984740745262"/>
      <name val="Arial"/>
      <family val="2"/>
    </font>
    <font>
      <sz val="11"/>
      <color theme="1"/>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001E46"/>
        <bgColor indexed="64"/>
      </patternFill>
    </fill>
    <fill>
      <patternFill patternType="solid">
        <fgColor rgb="FF0085CA"/>
        <bgColor indexed="64"/>
      </patternFill>
    </fill>
    <fill>
      <patternFill patternType="solid">
        <fgColor rgb="FFFFCE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70">
    <xf numFmtId="0" fontId="0" fillId="0" borderId="0" xfId="0"/>
    <xf numFmtId="0" fontId="0" fillId="2" borderId="0" xfId="0" applyFill="1"/>
    <xf numFmtId="0" fontId="0" fillId="3" borderId="0" xfId="0" applyFill="1"/>
    <xf numFmtId="0" fontId="1" fillId="5" borderId="0" xfId="0" applyFont="1" applyFill="1"/>
    <xf numFmtId="0" fontId="0" fillId="4" borderId="1" xfId="0" applyFill="1" applyBorder="1"/>
    <xf numFmtId="0" fontId="0" fillId="6" borderId="1" xfId="0" applyFill="1" applyBorder="1"/>
    <xf numFmtId="0" fontId="0" fillId="2" borderId="0" xfId="0" applyFill="1" applyBorder="1"/>
    <xf numFmtId="165" fontId="0" fillId="6" borderId="1" xfId="0" applyNumberFormat="1" applyFill="1" applyBorder="1"/>
    <xf numFmtId="165" fontId="0" fillId="6" borderId="1" xfId="0" applyNumberFormat="1" applyFill="1" applyBorder="1" applyAlignment="1">
      <alignment horizontal="right"/>
    </xf>
    <xf numFmtId="0" fontId="2" fillId="4" borderId="0" xfId="0" applyFont="1" applyFill="1" applyBorder="1"/>
    <xf numFmtId="164" fontId="2" fillId="4" borderId="0" xfId="0" applyNumberFormat="1" applyFont="1" applyFill="1" applyBorder="1"/>
    <xf numFmtId="164" fontId="7" fillId="4" borderId="13" xfId="0" applyNumberFormat="1" applyFont="1" applyFill="1" applyBorder="1" applyAlignment="1">
      <alignment horizontal="center" vertical="center"/>
    </xf>
    <xf numFmtId="14" fontId="8" fillId="8" borderId="13" xfId="0" applyNumberFormat="1" applyFont="1" applyFill="1" applyBorder="1" applyAlignment="1">
      <alignment horizontal="center" vertical="center"/>
    </xf>
    <xf numFmtId="0" fontId="8" fillId="8" borderId="13" xfId="0" applyFont="1" applyFill="1" applyBorder="1" applyAlignment="1">
      <alignment horizontal="center" vertical="center"/>
    </xf>
    <xf numFmtId="14" fontId="8" fillId="8" borderId="11" xfId="0" applyNumberFormat="1" applyFont="1" applyFill="1" applyBorder="1" applyAlignment="1">
      <alignment horizontal="center" vertical="center"/>
    </xf>
    <xf numFmtId="0" fontId="8" fillId="3" borderId="5" xfId="0" applyFont="1" applyFill="1" applyBorder="1" applyAlignment="1">
      <alignment horizontal="center"/>
    </xf>
    <xf numFmtId="14" fontId="8" fillId="3" borderId="6" xfId="0" applyNumberFormat="1" applyFont="1" applyFill="1" applyBorder="1" applyAlignment="1">
      <alignment horizontal="center"/>
    </xf>
    <xf numFmtId="14" fontId="8" fillId="3" borderId="3" xfId="0" applyNumberFormat="1" applyFont="1" applyFill="1" applyBorder="1" applyAlignment="1">
      <alignment horizontal="center"/>
    </xf>
    <xf numFmtId="0" fontId="7" fillId="4" borderId="8" xfId="0" applyFont="1" applyFill="1" applyBorder="1" applyAlignment="1">
      <alignment horizontal="center"/>
    </xf>
    <xf numFmtId="14" fontId="8" fillId="3" borderId="7" xfId="0" applyNumberFormat="1" applyFont="1" applyFill="1" applyBorder="1" applyAlignment="1">
      <alignment horizontal="center"/>
    </xf>
    <xf numFmtId="0" fontId="9" fillId="2" borderId="0" xfId="0" applyFont="1" applyFill="1"/>
    <xf numFmtId="0" fontId="0" fillId="4" borderId="0" xfId="0" applyFill="1" applyBorder="1"/>
    <xf numFmtId="0" fontId="0" fillId="4" borderId="0" xfId="0" applyFill="1" applyBorder="1" applyAlignment="1">
      <alignment horizontal="left" vertical="center" wrapText="1"/>
    </xf>
    <xf numFmtId="0" fontId="7" fillId="4" borderId="0" xfId="0" applyFont="1" applyFill="1" applyBorder="1" applyAlignment="1">
      <alignment horizontal="left" vertical="center"/>
    </xf>
    <xf numFmtId="0" fontId="0" fillId="2" borderId="17" xfId="0" applyFill="1" applyBorder="1"/>
    <xf numFmtId="0" fontId="0" fillId="2" borderId="18" xfId="0" applyFill="1" applyBorder="1"/>
    <xf numFmtId="0" fontId="0" fillId="2" borderId="20" xfId="0" applyFill="1" applyBorder="1"/>
    <xf numFmtId="0" fontId="0" fillId="4" borderId="20" xfId="0" applyFill="1" applyBorder="1"/>
    <xf numFmtId="0" fontId="0" fillId="4" borderId="19" xfId="0" applyFill="1" applyBorder="1"/>
    <xf numFmtId="0" fontId="7" fillId="4" borderId="19" xfId="0" applyFont="1" applyFill="1" applyBorder="1"/>
    <xf numFmtId="0" fontId="7" fillId="4" borderId="0" xfId="0" applyFont="1" applyFill="1" applyBorder="1"/>
    <xf numFmtId="0" fontId="7" fillId="4" borderId="20" xfId="0" applyFont="1" applyFill="1" applyBorder="1"/>
    <xf numFmtId="0" fontId="0" fillId="4" borderId="19" xfId="0" applyFill="1" applyBorder="1" applyAlignment="1">
      <alignment vertical="top" wrapText="1"/>
    </xf>
    <xf numFmtId="0" fontId="5" fillId="9" borderId="14" xfId="0" applyFont="1" applyFill="1" applyBorder="1" applyAlignment="1">
      <alignment horizontal="center" vertical="center" wrapText="1"/>
    </xf>
    <xf numFmtId="0" fontId="5" fillId="9" borderId="15" xfId="0" applyFont="1" applyFill="1" applyBorder="1" applyAlignment="1">
      <alignment horizontal="center" vertical="center"/>
    </xf>
    <xf numFmtId="0" fontId="5" fillId="9" borderId="15"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0" fillId="9" borderId="19" xfId="0" applyFill="1" applyBorder="1"/>
    <xf numFmtId="0" fontId="0" fillId="9" borderId="0" xfId="0" applyFill="1" applyBorder="1"/>
    <xf numFmtId="0" fontId="0" fillId="9" borderId="20" xfId="0" applyFill="1" applyBorder="1"/>
    <xf numFmtId="0" fontId="0" fillId="9" borderId="10" xfId="0" applyFill="1" applyBorder="1"/>
    <xf numFmtId="0" fontId="0" fillId="9" borderId="21" xfId="0" applyFill="1" applyBorder="1"/>
    <xf numFmtId="0" fontId="0" fillId="9" borderId="22" xfId="0" applyFill="1" applyBorder="1"/>
    <xf numFmtId="0" fontId="6" fillId="10" borderId="12" xfId="0" applyFont="1" applyFill="1" applyBorder="1" applyAlignment="1">
      <alignment horizontal="left" vertical="center" wrapText="1"/>
    </xf>
    <xf numFmtId="0" fontId="0" fillId="4" borderId="16" xfId="0" applyFill="1" applyBorder="1"/>
    <xf numFmtId="0" fontId="0" fillId="4" borderId="17" xfId="0" applyFill="1" applyBorder="1"/>
    <xf numFmtId="0" fontId="5" fillId="9" borderId="16" xfId="0" applyFont="1" applyFill="1" applyBorder="1" applyAlignment="1">
      <alignment horizontal="center" vertical="center" wrapText="1"/>
    </xf>
    <xf numFmtId="0" fontId="5" fillId="9" borderId="16" xfId="0" applyFont="1" applyFill="1" applyBorder="1" applyAlignment="1">
      <alignment horizontal="center" vertical="center"/>
    </xf>
    <xf numFmtId="0" fontId="5" fillId="9" borderId="23"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4" fillId="7" borderId="10" xfId="0" applyFont="1" applyFill="1" applyBorder="1" applyAlignment="1">
      <alignment horizontal="center"/>
    </xf>
    <xf numFmtId="164" fontId="4" fillId="7" borderId="22" xfId="0" applyNumberFormat="1" applyFont="1" applyFill="1" applyBorder="1" applyAlignment="1">
      <alignment horizontal="center"/>
    </xf>
    <xf numFmtId="0" fontId="7" fillId="4" borderId="1" xfId="0" applyFont="1" applyFill="1" applyBorder="1" applyAlignment="1">
      <alignment horizontal="center"/>
    </xf>
    <xf numFmtId="164" fontId="4" fillId="4" borderId="1" xfId="0" applyNumberFormat="1" applyFont="1" applyFill="1" applyBorder="1" applyAlignment="1">
      <alignment horizontal="center"/>
    </xf>
    <xf numFmtId="0" fontId="8" fillId="3" borderId="1" xfId="0" applyFont="1" applyFill="1" applyBorder="1" applyAlignment="1">
      <alignment horizontal="center"/>
    </xf>
    <xf numFmtId="166" fontId="8" fillId="3" borderId="1" xfId="0" applyNumberFormat="1" applyFont="1" applyFill="1" applyBorder="1" applyAlignment="1">
      <alignment horizontal="center" vertical="center"/>
    </xf>
    <xf numFmtId="0" fontId="7" fillId="4" borderId="4" xfId="0" applyFont="1" applyFill="1" applyBorder="1" applyAlignment="1">
      <alignment horizontal="center"/>
    </xf>
    <xf numFmtId="0" fontId="7" fillId="4" borderId="5" xfId="0" applyFont="1" applyFill="1" applyBorder="1" applyAlignment="1">
      <alignment horizontal="center"/>
    </xf>
    <xf numFmtId="164" fontId="4" fillId="4" borderId="5" xfId="0" applyNumberFormat="1" applyFont="1" applyFill="1" applyBorder="1" applyAlignment="1">
      <alignment horizontal="center"/>
    </xf>
    <xf numFmtId="14" fontId="8" fillId="3" borderId="5" xfId="0" applyNumberFormat="1" applyFont="1" applyFill="1" applyBorder="1" applyAlignment="1">
      <alignment horizontal="center" vertical="center"/>
    </xf>
    <xf numFmtId="0" fontId="7" fillId="4" borderId="2" xfId="0" applyFont="1" applyFill="1" applyBorder="1" applyAlignment="1">
      <alignment horizontal="center"/>
    </xf>
    <xf numFmtId="0" fontId="7" fillId="4" borderId="25" xfId="0" applyFont="1" applyFill="1" applyBorder="1" applyAlignment="1">
      <alignment horizontal="center"/>
    </xf>
    <xf numFmtId="164" fontId="4" fillId="4" borderId="25" xfId="0" applyNumberFormat="1" applyFont="1" applyFill="1" applyBorder="1" applyAlignment="1">
      <alignment horizontal="center"/>
    </xf>
    <xf numFmtId="166" fontId="8" fillId="3" borderId="25" xfId="0" applyNumberFormat="1" applyFont="1" applyFill="1" applyBorder="1" applyAlignment="1">
      <alignment horizontal="center" vertical="center"/>
    </xf>
    <xf numFmtId="0" fontId="8" fillId="3" borderId="25" xfId="0" applyFont="1" applyFill="1" applyBorder="1" applyAlignment="1">
      <alignment horizontal="center"/>
    </xf>
    <xf numFmtId="0" fontId="5" fillId="9" borderId="16" xfId="0" applyFont="1" applyFill="1" applyBorder="1" applyAlignment="1">
      <alignment horizontal="left"/>
    </xf>
    <xf numFmtId="0" fontId="5" fillId="9" borderId="10" xfId="0" applyFont="1" applyFill="1" applyBorder="1" applyAlignment="1">
      <alignment horizontal="left"/>
    </xf>
    <xf numFmtId="14" fontId="4" fillId="11" borderId="18" xfId="0" applyNumberFormat="1" applyFont="1" applyFill="1" applyBorder="1" applyAlignment="1" applyProtection="1">
      <alignment horizontal="center"/>
      <protection locked="0"/>
    </xf>
    <xf numFmtId="0" fontId="4" fillId="11" borderId="13" xfId="0" applyFont="1" applyFill="1" applyBorder="1" applyAlignment="1" applyProtection="1">
      <alignment horizontal="center" vertical="center"/>
      <protection locked="0"/>
    </xf>
    <xf numFmtId="14" fontId="4" fillId="4" borderId="22"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0085CA"/>
      <color rgb="FFFFCE00"/>
      <color rgb="FF001E46"/>
      <color rgb="FF001E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601134</xdr:colOff>
      <xdr:row>1</xdr:row>
      <xdr:rowOff>8467</xdr:rowOff>
    </xdr:from>
    <xdr:to>
      <xdr:col>7</xdr:col>
      <xdr:colOff>0</xdr:colOff>
      <xdr:row>5</xdr:row>
      <xdr:rowOff>158750</xdr:rowOff>
    </xdr:to>
    <xdr:grpSp>
      <xdr:nvGrpSpPr>
        <xdr:cNvPr id="6" name="Group 5">
          <a:extLst>
            <a:ext uri="{FF2B5EF4-FFF2-40B4-BE49-F238E27FC236}">
              <a16:creationId xmlns:a16="http://schemas.microsoft.com/office/drawing/2014/main" id="{FD48A8BB-CD2D-41C7-8B53-D226486C3A6A}"/>
            </a:ext>
          </a:extLst>
        </xdr:cNvPr>
        <xdr:cNvGrpSpPr/>
      </xdr:nvGrpSpPr>
      <xdr:grpSpPr>
        <a:xfrm>
          <a:off x="601134" y="209550"/>
          <a:ext cx="11897783" cy="912283"/>
          <a:chOff x="601133" y="8467"/>
          <a:chExt cx="11632566" cy="912283"/>
        </a:xfrm>
      </xdr:grpSpPr>
      <xdr:pic>
        <xdr:nvPicPr>
          <xdr:cNvPr id="2" name="Picture 1">
            <a:extLst>
              <a:ext uri="{FF2B5EF4-FFF2-40B4-BE49-F238E27FC236}">
                <a16:creationId xmlns:a16="http://schemas.microsoft.com/office/drawing/2014/main" id="{DCB9AE35-C572-4643-AAAD-AC286ABE99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6834" y="10584"/>
            <a:ext cx="5396865" cy="904875"/>
          </a:xfrm>
          <a:prstGeom prst="rect">
            <a:avLst/>
          </a:prstGeom>
        </xdr:spPr>
      </xdr:pic>
      <xdr:pic>
        <xdr:nvPicPr>
          <xdr:cNvPr id="3" name="Picture 2">
            <a:extLst>
              <a:ext uri="{FF2B5EF4-FFF2-40B4-BE49-F238E27FC236}">
                <a16:creationId xmlns:a16="http://schemas.microsoft.com/office/drawing/2014/main" id="{B4BC0F33-92E5-4B90-B2E3-A23730BFC32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25118"/>
          <a:stretch/>
        </xdr:blipFill>
        <xdr:spPr>
          <a:xfrm>
            <a:off x="2840567" y="14817"/>
            <a:ext cx="4038599" cy="904875"/>
          </a:xfrm>
          <a:prstGeom prst="rect">
            <a:avLst/>
          </a:prstGeom>
        </xdr:spPr>
      </xdr:pic>
      <xdr:pic>
        <xdr:nvPicPr>
          <xdr:cNvPr id="4" name="Picture 3">
            <a:extLst>
              <a:ext uri="{FF2B5EF4-FFF2-40B4-BE49-F238E27FC236}">
                <a16:creationId xmlns:a16="http://schemas.microsoft.com/office/drawing/2014/main" id="{F6F53DCE-6620-44B9-A049-C09D73FD283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25118"/>
          <a:stretch/>
        </xdr:blipFill>
        <xdr:spPr>
          <a:xfrm>
            <a:off x="601133" y="8467"/>
            <a:ext cx="4038599" cy="912283"/>
          </a:xfrm>
          <a:prstGeom prst="rect">
            <a:avLst/>
          </a:prstGeom>
        </xdr:spPr>
      </xdr:pic>
    </xdr:grpSp>
    <xdr:clientData/>
  </xdr:twoCellAnchor>
  <xdr:twoCellAnchor>
    <xdr:from>
      <xdr:col>1</xdr:col>
      <xdr:colOff>21167</xdr:colOff>
      <xdr:row>5</xdr:row>
      <xdr:rowOff>158750</xdr:rowOff>
    </xdr:from>
    <xdr:to>
      <xdr:col>3</xdr:col>
      <xdr:colOff>1555750</xdr:colOff>
      <xdr:row>16</xdr:row>
      <xdr:rowOff>486834</xdr:rowOff>
    </xdr:to>
    <xdr:sp macro="" textlink="">
      <xdr:nvSpPr>
        <xdr:cNvPr id="8" name="TextBox 7">
          <a:extLst>
            <a:ext uri="{FF2B5EF4-FFF2-40B4-BE49-F238E27FC236}">
              <a16:creationId xmlns:a16="http://schemas.microsoft.com/office/drawing/2014/main" id="{058CCD05-DCA2-4FF9-9F0C-4676F45B4B03}"/>
            </a:ext>
          </a:extLst>
        </xdr:cNvPr>
        <xdr:cNvSpPr txBox="1"/>
      </xdr:nvSpPr>
      <xdr:spPr>
        <a:xfrm>
          <a:off x="635000" y="1121833"/>
          <a:ext cx="8710083" cy="24235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latin typeface="Arial" panose="020B0604020202020204" pitchFamily="34" charset="0"/>
              <a:cs typeface="Arial" panose="020B0604020202020204" pitchFamily="34" charset="0"/>
            </a:rPr>
            <a:t>For those choosing to self-fund, Medtronic offer a</a:t>
          </a:r>
          <a:r>
            <a:rPr lang="en-GB" sz="1050" baseline="0">
              <a:latin typeface="Arial" panose="020B0604020202020204" pitchFamily="34" charset="0"/>
              <a:cs typeface="Arial" panose="020B0604020202020204" pitchFamily="34" charset="0"/>
            </a:rPr>
            <a:t> range of </a:t>
          </a:r>
          <a:r>
            <a:rPr lang="en-GB" sz="1050">
              <a:latin typeface="Arial" panose="020B0604020202020204" pitchFamily="34" charset="0"/>
              <a:cs typeface="Arial" panose="020B0604020202020204" pitchFamily="34" charset="0"/>
            </a:rPr>
            <a:t>subscription plans  through our eShop allowing you to maximise your pump's potential.</a:t>
          </a:r>
          <a:br>
            <a:rPr lang="en-GB" sz="1050">
              <a:latin typeface="Arial" panose="020B0604020202020204" pitchFamily="34" charset="0"/>
              <a:cs typeface="Arial" panose="020B0604020202020204" pitchFamily="34" charset="0"/>
            </a:rPr>
          </a:br>
          <a:br>
            <a:rPr lang="en-GB" sz="1050">
              <a:latin typeface="Arial" panose="020B0604020202020204" pitchFamily="34" charset="0"/>
              <a:cs typeface="Arial" panose="020B0604020202020204" pitchFamily="34" charset="0"/>
            </a:rPr>
          </a:br>
          <a:r>
            <a:rPr lang="en-GB" sz="1050">
              <a:latin typeface="Arial" panose="020B0604020202020204" pitchFamily="34" charset="0"/>
              <a:cs typeface="Arial" panose="020B0604020202020204" pitchFamily="34" charset="0"/>
            </a:rPr>
            <a:t>By committing to one</a:t>
          </a:r>
          <a:r>
            <a:rPr lang="en-GB" sz="1050" baseline="0">
              <a:latin typeface="Arial" panose="020B0604020202020204" pitchFamily="34" charset="0"/>
              <a:cs typeface="Arial" panose="020B0604020202020204" pitchFamily="34" charset="0"/>
            </a:rPr>
            <a:t> of our </a:t>
          </a:r>
          <a:r>
            <a:rPr lang="en-GB" sz="1050">
              <a:latin typeface="Arial" panose="020B0604020202020204" pitchFamily="34" charset="0"/>
              <a:cs typeface="Arial" panose="020B0604020202020204" pitchFamily="34" charset="0"/>
            </a:rPr>
            <a:t>CGM plans, you’ll benefit from accessing the SmartGuard™ features of your Medtronic insulin pump at the best available price.</a:t>
          </a:r>
          <a:r>
            <a:rPr lang="en-GB" sz="1050" baseline="0">
              <a:latin typeface="Arial" panose="020B0604020202020204" pitchFamily="34" charset="0"/>
              <a:cs typeface="Arial" panose="020B0604020202020204" pitchFamily="34" charset="0"/>
            </a:rPr>
            <a:t>  </a:t>
          </a:r>
          <a:r>
            <a:rPr lang="en-GB" sz="1050">
              <a:latin typeface="Arial" panose="020B0604020202020204" pitchFamily="34" charset="0"/>
              <a:cs typeface="Arial" panose="020B0604020202020204" pitchFamily="34" charset="0"/>
            </a:rPr>
            <a:t>To get started and activate the subscription on your eShop account, visit:</a:t>
          </a:r>
          <a:r>
            <a:rPr lang="en-GB" sz="1050" baseline="0">
              <a:latin typeface="Arial" panose="020B0604020202020204" pitchFamily="34" charset="0"/>
              <a:cs typeface="Arial" panose="020B0604020202020204" pitchFamily="34" charset="0"/>
            </a:rPr>
            <a:t> </a:t>
          </a:r>
          <a:r>
            <a:rPr lang="en-GB" sz="1050" b="1">
              <a:solidFill>
                <a:srgbClr val="0085CA"/>
              </a:solidFill>
              <a:latin typeface="Arial" panose="020B0604020202020204" pitchFamily="34" charset="0"/>
              <a:cs typeface="Arial" panose="020B0604020202020204" pitchFamily="34" charset="0"/>
            </a:rPr>
            <a:t>medtronic-diabetes.co.uk/CGM/self-funding</a:t>
          </a:r>
        </a:p>
        <a:p>
          <a:r>
            <a:rPr lang="en-GB" sz="1050" b="1">
              <a:latin typeface="Arial" panose="020B0604020202020204" pitchFamily="34" charset="0"/>
              <a:cs typeface="Arial" panose="020B0604020202020204" pitchFamily="34" charset="0"/>
            </a:rPr>
            <a:t>Note: </a:t>
          </a:r>
          <a:r>
            <a:rPr lang="en-GB" sz="1050">
              <a:latin typeface="Arial" panose="020B0604020202020204" pitchFamily="34" charset="0"/>
              <a:cs typeface="Arial" panose="020B0604020202020204" pitchFamily="34" charset="0"/>
            </a:rPr>
            <a:t>Your hospital will need to confirm they will provide clinical support for your use of CGM before Medtronic can provide this service.  Medtronic will offer technical training on your use of CGM.  Prices exclude VAT.</a:t>
          </a:r>
          <a:br>
            <a:rPr lang="en-GB" sz="1050">
              <a:latin typeface="Arial" panose="020B0604020202020204" pitchFamily="34" charset="0"/>
              <a:cs typeface="Arial" panose="020B0604020202020204" pitchFamily="34" charset="0"/>
            </a:rPr>
          </a:br>
          <a:br>
            <a:rPr lang="en-GB" sz="1050">
              <a:latin typeface="Arial" panose="020B0604020202020204" pitchFamily="34" charset="0"/>
              <a:cs typeface="Arial" panose="020B0604020202020204" pitchFamily="34" charset="0"/>
            </a:rPr>
          </a:br>
          <a:r>
            <a:rPr lang="en-GB" sz="1050" b="1">
              <a:solidFill>
                <a:srgbClr val="0085CA"/>
              </a:solidFill>
              <a:latin typeface="Arial" panose="020B0604020202020204" pitchFamily="34" charset="0"/>
              <a:cs typeface="Arial" panose="020B0604020202020204" pitchFamily="34" charset="0"/>
            </a:rPr>
            <a:t>ABOUT</a:t>
          </a:r>
          <a:r>
            <a:rPr lang="en-GB" sz="1050" b="1" baseline="0">
              <a:solidFill>
                <a:srgbClr val="0085CA"/>
              </a:solidFill>
              <a:latin typeface="Arial" panose="020B0604020202020204" pitchFamily="34" charset="0"/>
              <a:cs typeface="Arial" panose="020B0604020202020204" pitchFamily="34" charset="0"/>
            </a:rPr>
            <a:t> YOUR SCHEDULE:</a:t>
          </a:r>
          <a:br>
            <a:rPr lang="en-GB" sz="1050" baseline="0">
              <a:latin typeface="Arial" panose="020B0604020202020204" pitchFamily="34" charset="0"/>
              <a:cs typeface="Arial" panose="020B0604020202020204" pitchFamily="34" charset="0"/>
            </a:rPr>
          </a:br>
          <a:r>
            <a:rPr lang="en-GB" sz="1050" baseline="0">
              <a:latin typeface="Arial" panose="020B0604020202020204" pitchFamily="34" charset="0"/>
              <a:cs typeface="Arial" panose="020B0604020202020204" pitchFamily="34" charset="0"/>
            </a:rPr>
            <a:t>As part of your CGM Annual Plan, you will receive your CGM Transmitter and Sensor Starter Kit (£299).  Enter the date of the initial order of your CGM Plan in the box below and the table below will indicate an approximate shipment and payment date of your subsequent ongoing sensor orders (9 x shipments, each at £169) for the duration of your plan.  You can bring your next shipment forward by 5 days or postpone a shipment by up to 14 days by logging into your eShop account to and navigating to:  My Account &gt; My Deals &gt; Modify.</a:t>
          </a:r>
        </a:p>
        <a:p>
          <a:endParaRPr lang="en-GB" sz="1050" baseline="0">
            <a:latin typeface="Arial" panose="020B0604020202020204" pitchFamily="34" charset="0"/>
            <a:cs typeface="Arial" panose="020B0604020202020204" pitchFamily="34" charset="0"/>
          </a:endParaRPr>
        </a:p>
        <a:p>
          <a:r>
            <a:rPr lang="en-GB" sz="1050" baseline="0">
              <a:latin typeface="Arial" panose="020B0604020202020204" pitchFamily="34" charset="0"/>
              <a:cs typeface="Arial" panose="020B0604020202020204" pitchFamily="34" charset="0"/>
            </a:rPr>
            <a:t>Contact </a:t>
          </a:r>
          <a:r>
            <a:rPr lang="en-GB" sz="1050" b="1">
              <a:solidFill>
                <a:srgbClr val="0085CA"/>
              </a:solidFill>
              <a:effectLst/>
              <a:latin typeface="Arial" panose="020B0604020202020204" pitchFamily="34" charset="0"/>
              <a:ea typeface="+mn-ea"/>
              <a:cs typeface="Arial" panose="020B0604020202020204" pitchFamily="34" charset="0"/>
            </a:rPr>
            <a:t>rs.medtronicadvisers@medtronic.com </a:t>
          </a:r>
          <a:r>
            <a:rPr lang="en-GB" sz="1050">
              <a:solidFill>
                <a:schemeClr val="dk1"/>
              </a:solidFill>
              <a:effectLst/>
              <a:latin typeface="Arial" panose="020B0604020202020204" pitchFamily="34" charset="0"/>
              <a:ea typeface="+mn-ea"/>
              <a:cs typeface="Arial" panose="020B0604020202020204" pitchFamily="34" charset="0"/>
            </a:rPr>
            <a:t>for more information</a:t>
          </a:r>
          <a:r>
            <a:rPr lang="en-GB" sz="1050" baseline="0">
              <a:solidFill>
                <a:schemeClr val="dk1"/>
              </a:solidFill>
              <a:effectLst/>
              <a:latin typeface="Arial" panose="020B0604020202020204" pitchFamily="34" charset="0"/>
              <a:ea typeface="+mn-ea"/>
              <a:cs typeface="Arial" panose="020B0604020202020204" pitchFamily="34" charset="0"/>
            </a:rPr>
            <a:t> and for further assistance on setting up your CGM Plan.</a:t>
          </a:r>
          <a:endParaRPr lang="en-GB" sz="1050">
            <a:latin typeface="Arial" panose="020B0604020202020204" pitchFamily="34" charset="0"/>
            <a:cs typeface="Arial" panose="020B0604020202020204" pitchFamily="34" charset="0"/>
          </a:endParaRPr>
        </a:p>
        <a:p>
          <a:endParaRPr lang="en-GB" sz="1050">
            <a:latin typeface="Arial" panose="020B0604020202020204" pitchFamily="34" charset="0"/>
            <a:cs typeface="Arial" panose="020B0604020202020204" pitchFamily="34" charset="0"/>
          </a:endParaRPr>
        </a:p>
        <a:p>
          <a:r>
            <a:rPr lang="en-GB" sz="1100"/>
            <a:t> </a:t>
          </a:r>
        </a:p>
        <a:p>
          <a:endParaRPr lang="en-GB" sz="1100"/>
        </a:p>
      </xdr:txBody>
    </xdr:sp>
    <xdr:clientData/>
  </xdr:twoCellAnchor>
  <xdr:twoCellAnchor>
    <xdr:from>
      <xdr:col>1</xdr:col>
      <xdr:colOff>116417</xdr:colOff>
      <xdr:row>1</xdr:row>
      <xdr:rowOff>63500</xdr:rowOff>
    </xdr:from>
    <xdr:to>
      <xdr:col>2</xdr:col>
      <xdr:colOff>677332</xdr:colOff>
      <xdr:row>5</xdr:row>
      <xdr:rowOff>105833</xdr:rowOff>
    </xdr:to>
    <xdr:sp macro="" textlink="">
      <xdr:nvSpPr>
        <xdr:cNvPr id="9" name="Text Box 2">
          <a:extLst>
            <a:ext uri="{FF2B5EF4-FFF2-40B4-BE49-F238E27FC236}">
              <a16:creationId xmlns:a16="http://schemas.microsoft.com/office/drawing/2014/main" id="{0B6722CF-8D6D-4DE4-89CE-C2455A4BF6B2}"/>
            </a:ext>
          </a:extLst>
        </xdr:cNvPr>
        <xdr:cNvSpPr txBox="1">
          <a:spLocks noChangeArrowheads="1"/>
        </xdr:cNvSpPr>
      </xdr:nvSpPr>
      <xdr:spPr bwMode="auto">
        <a:xfrm>
          <a:off x="730250" y="254000"/>
          <a:ext cx="5206999" cy="804333"/>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n-GB" sz="1400" b="1">
              <a:solidFill>
                <a:srgbClr val="FFCE00"/>
              </a:solidFill>
              <a:effectLst/>
              <a:latin typeface="Arial" panose="020B0604020202020204" pitchFamily="34" charset="0"/>
              <a:ea typeface="DengXian" panose="02010600030101010101" pitchFamily="2" charset="-122"/>
              <a:cs typeface="Arial" panose="020B0604020202020204" pitchFamily="34" charset="0"/>
            </a:rPr>
            <a:t>CONTINUOUS GLUCOSE</a:t>
          </a:r>
          <a:r>
            <a:rPr lang="en-GB" sz="1400" b="1" baseline="0">
              <a:solidFill>
                <a:srgbClr val="FFCE00"/>
              </a:solidFill>
              <a:effectLst/>
              <a:latin typeface="Arial" panose="020B0604020202020204" pitchFamily="34" charset="0"/>
              <a:ea typeface="DengXian" panose="02010600030101010101" pitchFamily="2" charset="-122"/>
              <a:cs typeface="Arial" panose="020B0604020202020204" pitchFamily="34" charset="0"/>
            </a:rPr>
            <a:t> MOTORING</a:t>
          </a:r>
          <a:br>
            <a:rPr lang="en-GB" sz="1400" b="1">
              <a:solidFill>
                <a:srgbClr val="FFFFFF"/>
              </a:solidFill>
              <a:effectLst/>
              <a:latin typeface="Arial" panose="020B0604020202020204" pitchFamily="34" charset="0"/>
              <a:ea typeface="DengXian" panose="02010600030101010101" pitchFamily="2" charset="-122"/>
              <a:cs typeface="Arial" panose="020B0604020202020204" pitchFamily="34" charset="0"/>
            </a:rPr>
          </a:br>
          <a:r>
            <a:rPr lang="en-GB" sz="1400" b="1">
              <a:solidFill>
                <a:srgbClr val="FFFFFF"/>
              </a:solidFill>
              <a:effectLst/>
              <a:latin typeface="Arial" panose="020B0604020202020204" pitchFamily="34" charset="0"/>
              <a:ea typeface="DengXian" panose="02010600030101010101" pitchFamily="2" charset="-122"/>
              <a:cs typeface="Arial" panose="020B0604020202020204" pitchFamily="34" charset="0"/>
            </a:rPr>
            <a:t>CGM</a:t>
          </a:r>
          <a:r>
            <a:rPr lang="en-GB" sz="1400" b="1" baseline="0">
              <a:solidFill>
                <a:srgbClr val="FFFFFF"/>
              </a:solidFill>
              <a:effectLst/>
              <a:latin typeface="Arial" panose="020B0604020202020204" pitchFamily="34" charset="0"/>
              <a:ea typeface="DengXian" panose="02010600030101010101" pitchFamily="2" charset="-122"/>
              <a:cs typeface="Arial" panose="020B0604020202020204" pitchFamily="34" charset="0"/>
            </a:rPr>
            <a:t> PLAN</a:t>
          </a:r>
          <a:br>
            <a:rPr lang="en-GB" sz="1400" b="1" baseline="0">
              <a:solidFill>
                <a:srgbClr val="FFFFFF"/>
              </a:solidFill>
              <a:effectLst/>
              <a:latin typeface="Arial" panose="020B0604020202020204" pitchFamily="34" charset="0"/>
              <a:ea typeface="DengXian" panose="02010600030101010101" pitchFamily="2" charset="-122"/>
              <a:cs typeface="Arial" panose="020B0604020202020204" pitchFamily="34" charset="0"/>
            </a:rPr>
          </a:br>
          <a:r>
            <a:rPr lang="en-GB" sz="1400" b="1" baseline="0">
              <a:solidFill>
                <a:srgbClr val="FFFFFF"/>
              </a:solidFill>
              <a:effectLst/>
              <a:latin typeface="Arial" panose="020B0604020202020204" pitchFamily="34" charset="0"/>
              <a:ea typeface="DengXian" panose="02010600030101010101" pitchFamily="2" charset="-122"/>
              <a:cs typeface="Arial" panose="020B0604020202020204" pitchFamily="34" charset="0"/>
            </a:rPr>
            <a:t>SCHEDULING GUIDE</a:t>
          </a:r>
          <a:br>
            <a:rPr lang="en-GB" sz="1400" b="1">
              <a:solidFill>
                <a:srgbClr val="FFFFFF"/>
              </a:solidFill>
              <a:effectLst/>
              <a:latin typeface="Effra Light" panose="020B0403020203020204" pitchFamily="34" charset="0"/>
              <a:ea typeface="DengXian" panose="02010600030101010101" pitchFamily="2" charset="-122"/>
              <a:cs typeface="Arial" panose="020B0604020202020204" pitchFamily="34" charset="0"/>
            </a:rPr>
          </a:br>
          <a:endParaRPr lang="en-GB" sz="1100">
            <a:effectLst/>
            <a:latin typeface="Calibri" panose="020F0502020204030204" pitchFamily="34" charset="0"/>
            <a:ea typeface="DengXian" panose="02010600030101010101" pitchFamily="2" charset="-122"/>
            <a:cs typeface="Arial" panose="020B0604020202020204" pitchFamily="34" charset="0"/>
          </a:endParaRPr>
        </a:p>
      </xdr:txBody>
    </xdr:sp>
    <xdr:clientData/>
  </xdr:twoCellAnchor>
  <xdr:twoCellAnchor>
    <xdr:from>
      <xdr:col>0</xdr:col>
      <xdr:colOff>586317</xdr:colOff>
      <xdr:row>33</xdr:row>
      <xdr:rowOff>46569</xdr:rowOff>
    </xdr:from>
    <xdr:to>
      <xdr:col>6</xdr:col>
      <xdr:colOff>793750</xdr:colOff>
      <xdr:row>37</xdr:row>
      <xdr:rowOff>10584</xdr:rowOff>
    </xdr:to>
    <xdr:sp macro="" textlink="">
      <xdr:nvSpPr>
        <xdr:cNvPr id="10" name="TextBox 9">
          <a:extLst>
            <a:ext uri="{FF2B5EF4-FFF2-40B4-BE49-F238E27FC236}">
              <a16:creationId xmlns:a16="http://schemas.microsoft.com/office/drawing/2014/main" id="{A6EC3E42-6F04-4BE8-8EE2-51FADCC5A14D}"/>
            </a:ext>
          </a:extLst>
        </xdr:cNvPr>
        <xdr:cNvSpPr txBox="1"/>
      </xdr:nvSpPr>
      <xdr:spPr>
        <a:xfrm>
          <a:off x="586317" y="8576736"/>
          <a:ext cx="11859683" cy="146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BNGN600CGMSF01 - Compatible with MiniMed™ 640G and MiniMed™ 670G</a:t>
          </a:r>
        </a:p>
        <a:p>
          <a:pPr marL="0" marR="0" lvl="0" indent="0" defTabSz="914400" eaLnBrk="1" fontAlgn="auto" latinLnBrk="0" hangingPunct="1">
            <a:lnSpc>
              <a:spcPct val="100000"/>
            </a:lnSpc>
            <a:spcBef>
              <a:spcPts val="0"/>
            </a:spcBef>
            <a:spcAft>
              <a:spcPts val="0"/>
            </a:spcAft>
            <a:buClrTx/>
            <a:buSzTx/>
            <a:buFontTx/>
            <a:buNone/>
            <a:tabLst/>
            <a:defRPr/>
          </a:pPr>
          <a:r>
            <a:rPr lang="en-GB" sz="1100">
              <a:latin typeface="Arial" panose="020B0604020202020204" pitchFamily="34" charset="0"/>
              <a:cs typeface="Arial" panose="020B0604020202020204" pitchFamily="34" charset="0"/>
            </a:rPr>
            <a:t> BNGB700CGMSF01 - Compatible with MiniMed™ 780G - </a:t>
          </a:r>
          <a:r>
            <a:rPr lang="en-GB" sz="1100" i="1">
              <a:latin typeface="Arial" panose="020B0604020202020204" pitchFamily="34" charset="0"/>
              <a:cs typeface="Arial" panose="020B0604020202020204" pitchFamily="34" charset="0"/>
            </a:rPr>
            <a:t>using</a:t>
          </a:r>
          <a:r>
            <a:rPr lang="en-GB" sz="1100" i="1" baseline="0">
              <a:latin typeface="Arial" panose="020B0604020202020204" pitchFamily="34" charset="0"/>
              <a:cs typeface="Arial" panose="020B0604020202020204" pitchFamily="34" charset="0"/>
            </a:rPr>
            <a:t> Guardian</a:t>
          </a:r>
          <a:r>
            <a:rPr lang="en-GB" sz="1100">
              <a:solidFill>
                <a:schemeClr val="dk1"/>
              </a:solidFill>
              <a:effectLst/>
              <a:latin typeface="Arial" panose="020B0604020202020204" pitchFamily="34" charset="0"/>
              <a:ea typeface="+mn-ea"/>
              <a:cs typeface="Arial" panose="020B0604020202020204" pitchFamily="34" charset="0"/>
            </a:rPr>
            <a:t>™</a:t>
          </a:r>
          <a:r>
            <a:rPr lang="en-GB" sz="1100" i="1" baseline="0">
              <a:latin typeface="Arial" panose="020B0604020202020204" pitchFamily="34" charset="0"/>
              <a:cs typeface="Arial" panose="020B0604020202020204" pitchFamily="34" charset="0"/>
            </a:rPr>
            <a:t> 4 System - which doesn’t require fingersticks*</a:t>
          </a:r>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 BNGBCGMSENSOR1 - Contains 5 x Guardian™ Sensor</a:t>
          </a:r>
          <a:r>
            <a:rPr lang="en-GB" sz="1100" baseline="0">
              <a:latin typeface="Arial" panose="020B0604020202020204" pitchFamily="34" charset="0"/>
              <a:cs typeface="Arial" panose="020B0604020202020204" pitchFamily="34" charset="0"/>
            </a:rPr>
            <a:t> 3</a:t>
          </a:r>
          <a:br>
            <a:rPr lang="en-GB" sz="1100">
              <a:latin typeface="Arial" panose="020B0604020202020204" pitchFamily="34" charset="0"/>
              <a:cs typeface="Arial" panose="020B0604020202020204" pitchFamily="34" charset="0"/>
            </a:rPr>
          </a:br>
          <a:r>
            <a:rPr lang="en-GB" sz="1100" baseline="0">
              <a:latin typeface="Arial" panose="020B0604020202020204" pitchFamily="34" charset="0"/>
              <a:cs typeface="Arial" panose="020B0604020202020204" pitchFamily="34" charset="0"/>
            </a:rPr>
            <a:t> BNGBCGMSENSOR3 - Contains 5 x </a:t>
          </a:r>
          <a:r>
            <a:rPr lang="en-GB" sz="1100">
              <a:solidFill>
                <a:schemeClr val="dk1"/>
              </a:solidFill>
              <a:effectLst/>
              <a:latin typeface="Arial" panose="020B0604020202020204" pitchFamily="34" charset="0"/>
              <a:ea typeface="+mn-ea"/>
              <a:cs typeface="Arial" panose="020B0604020202020204" pitchFamily="34" charset="0"/>
            </a:rPr>
            <a:t>Guardian™ 4 Sensor -</a:t>
          </a:r>
          <a:r>
            <a:rPr lang="en-GB" sz="1100" i="1" baseline="0">
              <a:solidFill>
                <a:schemeClr val="dk1"/>
              </a:solidFill>
              <a:effectLst/>
              <a:latin typeface="Arial" panose="020B0604020202020204" pitchFamily="34" charset="0"/>
              <a:ea typeface="+mn-ea"/>
              <a:cs typeface="Arial" panose="020B0604020202020204" pitchFamily="34" charset="0"/>
            </a:rPr>
            <a:t> which doesn't require fingersticks*</a:t>
          </a:r>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 Prices Exclude VAT.  Please visit https://shop.medtronic-diabetes.co.uk for Terms of Sale </a:t>
          </a:r>
        </a:p>
        <a:p>
          <a:r>
            <a:rPr lang="en-GB" sz="110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 A BG needed when you first enter SmartGuard™ feature. If glucose alerts and CGM readings do not match symptoms or expectations, use a blood glucose meter to make diabetes treatment decisions. Refer to System User Guide - SmartGuard™ feature. Some user interaction required</a:t>
          </a:r>
          <a:endParaRPr lang="en-GB">
            <a:effectLst/>
            <a:latin typeface="Arial" panose="020B0604020202020204" pitchFamily="34" charset="0"/>
            <a:cs typeface="Arial" panose="020B0604020202020204" pitchFamily="34" charset="0"/>
          </a:endParaRPr>
        </a:p>
        <a:p>
          <a:endParaRPr lang="en-GB" sz="1100"/>
        </a:p>
      </xdr:txBody>
    </xdr:sp>
    <xdr:clientData/>
  </xdr:twoCellAnchor>
  <xdr:twoCellAnchor editAs="oneCell">
    <xdr:from>
      <xdr:col>3</xdr:col>
      <xdr:colOff>1619249</xdr:colOff>
      <xdr:row>5</xdr:row>
      <xdr:rowOff>158750</xdr:rowOff>
    </xdr:from>
    <xdr:to>
      <xdr:col>6</xdr:col>
      <xdr:colOff>836084</xdr:colOff>
      <xdr:row>19</xdr:row>
      <xdr:rowOff>0</xdr:rowOff>
    </xdr:to>
    <xdr:pic>
      <xdr:nvPicPr>
        <xdr:cNvPr id="7" name="Picture 6">
          <a:extLst>
            <a:ext uri="{FF2B5EF4-FFF2-40B4-BE49-F238E27FC236}">
              <a16:creationId xmlns:a16="http://schemas.microsoft.com/office/drawing/2014/main" id="{94BB04B6-AC6D-4DEB-AD94-666ED4B10DC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08582" y="1121833"/>
          <a:ext cx="2995085" cy="2836334"/>
        </a:xfrm>
        <a:prstGeom prst="rect">
          <a:avLst/>
        </a:prstGeom>
      </xdr:spPr>
    </xdr:pic>
    <xdr:clientData/>
  </xdr:twoCellAnchor>
  <xdr:twoCellAnchor editAs="oneCell">
    <xdr:from>
      <xdr:col>4</xdr:col>
      <xdr:colOff>1100668</xdr:colOff>
      <xdr:row>38</xdr:row>
      <xdr:rowOff>64046</xdr:rowOff>
    </xdr:from>
    <xdr:to>
      <xdr:col>6</xdr:col>
      <xdr:colOff>571502</xdr:colOff>
      <xdr:row>39</xdr:row>
      <xdr:rowOff>176194</xdr:rowOff>
    </xdr:to>
    <xdr:pic>
      <xdr:nvPicPr>
        <xdr:cNvPr id="11" name="Picture 10">
          <a:extLst>
            <a:ext uri="{FF2B5EF4-FFF2-40B4-BE49-F238E27FC236}">
              <a16:creationId xmlns:a16="http://schemas.microsoft.com/office/drawing/2014/main" id="{78B3BA74-4B0F-4F23-9A6E-BC425AE293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41001" y="9409129"/>
          <a:ext cx="1598084" cy="302648"/>
        </a:xfrm>
        <a:prstGeom prst="rect">
          <a:avLst/>
        </a:prstGeom>
      </xdr:spPr>
    </xdr:pic>
    <xdr:clientData/>
  </xdr:twoCellAnchor>
  <xdr:twoCellAnchor>
    <xdr:from>
      <xdr:col>1</xdr:col>
      <xdr:colOff>35983</xdr:colOff>
      <xdr:row>37</xdr:row>
      <xdr:rowOff>57151</xdr:rowOff>
    </xdr:from>
    <xdr:to>
      <xdr:col>4</xdr:col>
      <xdr:colOff>1185333</xdr:colOff>
      <xdr:row>40</xdr:row>
      <xdr:rowOff>190500</xdr:rowOff>
    </xdr:to>
    <xdr:sp macro="" textlink="">
      <xdr:nvSpPr>
        <xdr:cNvPr id="12" name="TextBox 11">
          <a:extLst>
            <a:ext uri="{FF2B5EF4-FFF2-40B4-BE49-F238E27FC236}">
              <a16:creationId xmlns:a16="http://schemas.microsoft.com/office/drawing/2014/main" id="{258C82F6-9733-4A12-80CD-9693B9AF4957}"/>
            </a:ext>
          </a:extLst>
        </xdr:cNvPr>
        <xdr:cNvSpPr txBox="1"/>
      </xdr:nvSpPr>
      <xdr:spPr>
        <a:xfrm>
          <a:off x="649816" y="9349318"/>
          <a:ext cx="10060517"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solidFill>
                <a:schemeClr val="bg1"/>
              </a:solidFill>
              <a:effectLst/>
              <a:latin typeface="Arial" panose="020B0604020202020204" pitchFamily="34" charset="0"/>
              <a:ea typeface="+mn-ea"/>
              <a:cs typeface="Arial" panose="020B0604020202020204" pitchFamily="34" charset="0"/>
            </a:rPr>
            <a:t>Full Terms &amp; Conditions of Sale available at shop.medtronic-diabetes.co.uk.  Medtronic CGM Plans</a:t>
          </a:r>
          <a:br>
            <a:rPr lang="en-GB" sz="800">
              <a:solidFill>
                <a:schemeClr val="bg1"/>
              </a:solidFill>
              <a:effectLst/>
              <a:latin typeface="Arial" panose="020B0604020202020204" pitchFamily="34" charset="0"/>
              <a:ea typeface="+mn-ea"/>
              <a:cs typeface="Arial" panose="020B0604020202020204" pitchFamily="34" charset="0"/>
            </a:rPr>
          </a:br>
          <a:r>
            <a:rPr lang="en-GB" sz="800">
              <a:solidFill>
                <a:schemeClr val="bg1"/>
              </a:solidFill>
              <a:effectLst/>
              <a:latin typeface="Arial" panose="020B0604020202020204" pitchFamily="34" charset="0"/>
              <a:ea typeface="+mn-ea"/>
              <a:cs typeface="Arial" panose="020B0604020202020204" pitchFamily="34" charset="0"/>
            </a:rPr>
            <a:t> available to users of Medtronic MiniMed™ 640G, MiniMed ™670G and Minimed™ 780G insulin pumps.  </a:t>
          </a:r>
          <a:br>
            <a:rPr lang="en-GB" sz="800">
              <a:solidFill>
                <a:schemeClr val="bg1"/>
              </a:solidFill>
              <a:effectLst/>
              <a:latin typeface="Arial" panose="020B0604020202020204" pitchFamily="34" charset="0"/>
              <a:ea typeface="+mn-ea"/>
              <a:cs typeface="Arial" panose="020B0604020202020204" pitchFamily="34" charset="0"/>
            </a:rPr>
          </a:br>
          <a:br>
            <a:rPr lang="en-GB" sz="800">
              <a:solidFill>
                <a:schemeClr val="bg1"/>
              </a:solidFill>
              <a:effectLst/>
              <a:latin typeface="Arial" panose="020B0604020202020204" pitchFamily="34" charset="0"/>
              <a:ea typeface="+mn-ea"/>
              <a:cs typeface="Arial" panose="020B0604020202020204" pitchFamily="34" charset="0"/>
            </a:rPr>
          </a:br>
          <a:r>
            <a:rPr lang="en-GB" sz="800">
              <a:solidFill>
                <a:schemeClr val="bg1"/>
              </a:solidFill>
              <a:effectLst/>
              <a:latin typeface="Arial" panose="020B0604020202020204" pitchFamily="34" charset="0"/>
              <a:ea typeface="+mn-ea"/>
              <a:cs typeface="Arial" panose="020B0604020202020204" pitchFamily="34" charset="0"/>
            </a:rPr>
            <a:t>Medtronic UK Limited  |  Building 9 | Croxley Park | Watford | Hertfordshire | WD18 8WW</a:t>
          </a:r>
          <a:br>
            <a:rPr lang="en-GB" sz="800">
              <a:solidFill>
                <a:schemeClr val="bg1"/>
              </a:solidFill>
              <a:effectLst/>
              <a:latin typeface="Arial" panose="020B0604020202020204" pitchFamily="34" charset="0"/>
              <a:ea typeface="+mn-ea"/>
              <a:cs typeface="Arial" panose="020B0604020202020204" pitchFamily="34" charset="0"/>
            </a:rPr>
          </a:br>
          <a:r>
            <a:rPr lang="en-GB" sz="800" u="none" strike="noStrike">
              <a:solidFill>
                <a:schemeClr val="bg1"/>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medtronic-diabetes.co.uk</a:t>
          </a:r>
          <a:r>
            <a:rPr lang="en-GB" sz="800">
              <a:solidFill>
                <a:schemeClr val="bg1"/>
              </a:solidFill>
              <a:effectLst/>
              <a:latin typeface="Arial" panose="020B0604020202020204" pitchFamily="34" charset="0"/>
              <a:ea typeface="+mn-ea"/>
              <a:cs typeface="Arial" panose="020B0604020202020204" pitchFamily="34" charset="0"/>
            </a:rPr>
            <a:t>  |  UC202114729a EN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6A2B0-9AE2-4C16-A0F4-753623DB683F}">
  <sheetPr>
    <tabColor rgb="FFFFC000"/>
    <pageSetUpPr fitToPage="1"/>
  </sheetPr>
  <dimension ref="A1:L41"/>
  <sheetViews>
    <sheetView tabSelected="1" zoomScale="90" zoomScaleNormal="90" workbookViewId="0">
      <selection activeCell="C19" sqref="C19"/>
    </sheetView>
  </sheetViews>
  <sheetFormatPr defaultRowHeight="15" x14ac:dyDescent="0.25"/>
  <cols>
    <col min="1" max="1" width="9.140625" style="1"/>
    <col min="2" max="2" width="69.7109375" style="1" customWidth="1"/>
    <col min="3" max="3" width="39.140625" style="1" customWidth="1"/>
    <col min="4" max="4" width="24.7109375" style="1" customWidth="1"/>
    <col min="5" max="5" width="18.28515625" style="1" bestFit="1" customWidth="1"/>
    <col min="6" max="6" width="13.7109375" style="1" customWidth="1"/>
    <col min="7" max="7" width="12.7109375" style="1" customWidth="1"/>
    <col min="8" max="16384" width="9.140625" style="1"/>
  </cols>
  <sheetData>
    <row r="1" spans="2:12" ht="15.75" thickBot="1" x14ac:dyDescent="0.3"/>
    <row r="2" spans="2:12" x14ac:dyDescent="0.25">
      <c r="B2" s="44"/>
      <c r="C2" s="45"/>
      <c r="D2" s="45"/>
      <c r="E2" s="24"/>
      <c r="F2" s="24"/>
      <c r="G2" s="25"/>
    </row>
    <row r="3" spans="2:12" x14ac:dyDescent="0.25">
      <c r="B3" s="28"/>
      <c r="C3" s="21"/>
      <c r="D3" s="21"/>
      <c r="E3" s="6"/>
      <c r="F3" s="6"/>
      <c r="G3" s="26"/>
    </row>
    <row r="4" spans="2:12" x14ac:dyDescent="0.25">
      <c r="B4" s="28"/>
      <c r="C4" s="21"/>
      <c r="D4" s="21"/>
      <c r="E4" s="6"/>
      <c r="F4" s="6"/>
      <c r="G4" s="26"/>
    </row>
    <row r="5" spans="2:12" x14ac:dyDescent="0.25">
      <c r="B5" s="28"/>
      <c r="C5" s="21"/>
      <c r="D5" s="21"/>
      <c r="E5" s="6"/>
      <c r="F5" s="6"/>
      <c r="G5" s="26"/>
    </row>
    <row r="6" spans="2:12" x14ac:dyDescent="0.25">
      <c r="B6" s="28"/>
      <c r="C6" s="21"/>
      <c r="D6" s="21"/>
      <c r="E6" s="6"/>
      <c r="F6" s="6"/>
      <c r="G6" s="26"/>
    </row>
    <row r="7" spans="2:12" x14ac:dyDescent="0.25">
      <c r="B7" s="28"/>
      <c r="C7" s="21"/>
      <c r="D7" s="21"/>
      <c r="E7" s="21"/>
      <c r="F7" s="21"/>
      <c r="G7" s="27"/>
    </row>
    <row r="8" spans="2:12" x14ac:dyDescent="0.25">
      <c r="B8" s="28"/>
      <c r="C8" s="21"/>
      <c r="D8" s="21"/>
      <c r="E8" s="21"/>
      <c r="F8" s="21"/>
      <c r="G8" s="27"/>
      <c r="L8" s="20"/>
    </row>
    <row r="9" spans="2:12" x14ac:dyDescent="0.25">
      <c r="B9" s="28"/>
      <c r="C9" s="21"/>
      <c r="D9" s="21"/>
      <c r="E9" s="21"/>
      <c r="F9" s="21"/>
      <c r="G9" s="27"/>
    </row>
    <row r="10" spans="2:12" x14ac:dyDescent="0.25">
      <c r="B10" s="28"/>
      <c r="C10" s="21"/>
      <c r="D10" s="21"/>
      <c r="E10" s="21"/>
      <c r="F10" s="21"/>
      <c r="G10" s="27"/>
    </row>
    <row r="11" spans="2:12" x14ac:dyDescent="0.25">
      <c r="B11" s="28"/>
      <c r="C11" s="21"/>
      <c r="D11" s="21"/>
      <c r="E11" s="21"/>
      <c r="F11" s="21"/>
      <c r="G11" s="27"/>
    </row>
    <row r="12" spans="2:12" x14ac:dyDescent="0.25">
      <c r="B12" s="28"/>
      <c r="C12" s="21"/>
      <c r="D12" s="21"/>
      <c r="E12" s="21"/>
      <c r="F12" s="21"/>
      <c r="G12" s="27"/>
    </row>
    <row r="13" spans="2:12" x14ac:dyDescent="0.25">
      <c r="B13" s="28"/>
      <c r="C13" s="21"/>
      <c r="D13" s="21"/>
      <c r="E13" s="21"/>
      <c r="F13" s="21"/>
      <c r="G13" s="27"/>
    </row>
    <row r="14" spans="2:12" x14ac:dyDescent="0.25">
      <c r="B14" s="28"/>
      <c r="C14" s="21"/>
      <c r="D14" s="21"/>
      <c r="E14" s="21"/>
      <c r="F14" s="21"/>
      <c r="G14" s="27"/>
    </row>
    <row r="15" spans="2:12" x14ac:dyDescent="0.25">
      <c r="B15" s="28"/>
      <c r="C15" s="21"/>
      <c r="D15" s="21"/>
      <c r="E15" s="21"/>
      <c r="F15" s="21"/>
      <c r="G15" s="27"/>
    </row>
    <row r="16" spans="2:12" x14ac:dyDescent="0.25">
      <c r="B16" s="28"/>
      <c r="C16" s="21"/>
      <c r="D16" s="21"/>
      <c r="E16" s="21"/>
      <c r="F16" s="21"/>
      <c r="G16" s="27"/>
    </row>
    <row r="17" spans="1:7" ht="39.75" customHeight="1" thickBot="1" x14ac:dyDescent="0.3">
      <c r="B17" s="28"/>
      <c r="C17" s="21"/>
      <c r="D17" s="21"/>
      <c r="E17" s="21"/>
      <c r="F17" s="21"/>
      <c r="G17" s="27"/>
    </row>
    <row r="18" spans="1:7" x14ac:dyDescent="0.25">
      <c r="B18" s="65" t="s">
        <v>0</v>
      </c>
      <c r="C18" s="67" t="s">
        <v>22</v>
      </c>
      <c r="D18" s="10"/>
      <c r="E18" s="21"/>
      <c r="F18" s="21"/>
      <c r="G18" s="27"/>
    </row>
    <row r="19" spans="1:7" ht="15.75" thickBot="1" x14ac:dyDescent="0.3">
      <c r="B19" s="66" t="s">
        <v>1</v>
      </c>
      <c r="C19" s="69" t="s">
        <v>23</v>
      </c>
      <c r="D19" s="10"/>
      <c r="E19" s="21"/>
      <c r="F19" s="21"/>
      <c r="G19" s="27"/>
    </row>
    <row r="20" spans="1:7" ht="60.75" thickBot="1" x14ac:dyDescent="0.3">
      <c r="B20" s="33" t="s">
        <v>3</v>
      </c>
      <c r="C20" s="34" t="s">
        <v>4</v>
      </c>
      <c r="D20" s="35" t="s">
        <v>5</v>
      </c>
      <c r="E20" s="35" t="s">
        <v>6</v>
      </c>
      <c r="F20" s="35" t="s">
        <v>7</v>
      </c>
      <c r="G20" s="36" t="s">
        <v>8</v>
      </c>
    </row>
    <row r="21" spans="1:7" ht="69.75" customHeight="1" thickBot="1" x14ac:dyDescent="0.3">
      <c r="B21" s="43" t="s">
        <v>21</v>
      </c>
      <c r="C21" s="68" t="str" cm="1">
        <f t="array" ref="C21">_xlfn.IFS(C19="MiniMed™ 640G", "BNGB600CGMSF01", C19="MiniMed™ 670G","BNGB600CGMSF01", C19="MiniMed™ 780G","BNGB700CGMSF02", C19="Select", " - ")</f>
        <v>BNGB700CGMSF02</v>
      </c>
      <c r="D21" s="11">
        <f>Detail!C6</f>
        <v>299</v>
      </c>
      <c r="E21" s="12" t="str">
        <f>$C$18</f>
        <v>dd/mm/yy</v>
      </c>
      <c r="F21" s="13">
        <f>10*Detail!$C$3</f>
        <v>70</v>
      </c>
      <c r="G21" s="14" t="e">
        <f>E21+F21</f>
        <v>#VALUE!</v>
      </c>
    </row>
    <row r="22" spans="1:7" ht="15.75" thickBot="1" x14ac:dyDescent="0.3">
      <c r="A22" s="6"/>
      <c r="B22" s="28"/>
      <c r="C22" s="9"/>
      <c r="D22" s="10"/>
      <c r="E22" s="22"/>
      <c r="F22" s="21"/>
      <c r="G22" s="27"/>
    </row>
    <row r="23" spans="1:7" ht="60.75" thickBot="1" x14ac:dyDescent="0.3">
      <c r="B23" s="46" t="s">
        <v>9</v>
      </c>
      <c r="C23" s="47" t="s">
        <v>4</v>
      </c>
      <c r="D23" s="48" t="s">
        <v>5</v>
      </c>
      <c r="E23" s="48" t="s">
        <v>6</v>
      </c>
      <c r="F23" s="48" t="s">
        <v>7</v>
      </c>
      <c r="G23" s="49" t="s">
        <v>8</v>
      </c>
    </row>
    <row r="24" spans="1:7" ht="15.75" customHeight="1" x14ac:dyDescent="0.25">
      <c r="B24" s="56">
        <v>2</v>
      </c>
      <c r="C24" s="57" t="str" cm="1">
        <f t="array" ref="C24">_xlfn.IFS($C$21="BNGB600CGMSF01", "1 x BNGBCGMSENSOR1", $C$21="BNGB600CGMSF01","1 x BNGBCGMSENSOR1", $C$21="BNGB700CGMSF02","1 X BNGBCGMSENSOR3", $C$19="Select", " - ")</f>
        <v>1 X BNGBCGMSENSOR3</v>
      </c>
      <c r="D24" s="58">
        <f>Detail!$C$4</f>
        <v>169</v>
      </c>
      <c r="E24" s="59" t="e">
        <f>G21-7</f>
        <v>#VALUE!</v>
      </c>
      <c r="F24" s="15">
        <f>5*Detail!$C$3</f>
        <v>35</v>
      </c>
      <c r="G24" s="16" t="e">
        <f>G21+F24</f>
        <v>#VALUE!</v>
      </c>
    </row>
    <row r="25" spans="1:7" x14ac:dyDescent="0.25">
      <c r="B25" s="60">
        <v>3</v>
      </c>
      <c r="C25" s="52" t="str" cm="1">
        <f t="array" ref="C25">_xlfn.IFS($C$21="BNGB600CGMSF01", "1 x BNGBCGMSENSOR1", $C$21="BNGB600CGMSF01","1 x BNGBCGMSENSOR1", $C$21="BNGB700CGMSF02","1 X BNGBCGMSENSOR3", $C$19="Select", " - ")</f>
        <v>1 X BNGBCGMSENSOR3</v>
      </c>
      <c r="D25" s="53">
        <f>Detail!$C$4</f>
        <v>169</v>
      </c>
      <c r="E25" s="55" t="e">
        <f>G24-7</f>
        <v>#VALUE!</v>
      </c>
      <c r="F25" s="54">
        <f>5*Detail!$C$3</f>
        <v>35</v>
      </c>
      <c r="G25" s="17" t="e">
        <f>G24+F25</f>
        <v>#VALUE!</v>
      </c>
    </row>
    <row r="26" spans="1:7" x14ac:dyDescent="0.25">
      <c r="B26" s="60">
        <v>4</v>
      </c>
      <c r="C26" s="52" t="str" cm="1">
        <f t="array" ref="C26">_xlfn.IFS($C$21="BNGB600CGMSF01", "1 x BNGBCGMSENSOR1", $C$21="BNGB600CGMSF01","1 x BNGBCGMSENSOR1", $C$21="BNGB700CGMSF02","1 X BNGBCGMSENSOR3", $C$19="Select", " - ")</f>
        <v>1 X BNGBCGMSENSOR3</v>
      </c>
      <c r="D26" s="53">
        <f>Detail!$C$4</f>
        <v>169</v>
      </c>
      <c r="E26" s="55" t="e">
        <f t="shared" ref="E26:E32" si="0">G25-7</f>
        <v>#VALUE!</v>
      </c>
      <c r="F26" s="54">
        <f>5*Detail!$C$3</f>
        <v>35</v>
      </c>
      <c r="G26" s="17" t="e">
        <f t="shared" ref="G26:G32" si="1">G25+F26</f>
        <v>#VALUE!</v>
      </c>
    </row>
    <row r="27" spans="1:7" x14ac:dyDescent="0.25">
      <c r="B27" s="60">
        <v>5</v>
      </c>
      <c r="C27" s="52" t="str" cm="1">
        <f t="array" ref="C27">_xlfn.IFS($C$21="BNGB600CGMSF01", "1 x BNGBCGMSENSOR1", $C$21="BNGB600CGMSF01","1 x BNGBCGMSENSOR1", $C$21="BNGB700CGMSF02","1 X BNGBCGMSENSOR3", $C$19="Select", " - ")</f>
        <v>1 X BNGBCGMSENSOR3</v>
      </c>
      <c r="D27" s="53">
        <f>Detail!$C$4</f>
        <v>169</v>
      </c>
      <c r="E27" s="55" t="e">
        <f t="shared" si="0"/>
        <v>#VALUE!</v>
      </c>
      <c r="F27" s="54">
        <f>5*Detail!$C$3</f>
        <v>35</v>
      </c>
      <c r="G27" s="17" t="e">
        <f t="shared" si="1"/>
        <v>#VALUE!</v>
      </c>
    </row>
    <row r="28" spans="1:7" x14ac:dyDescent="0.25">
      <c r="B28" s="60">
        <v>6</v>
      </c>
      <c r="C28" s="52" t="str" cm="1">
        <f t="array" ref="C28">_xlfn.IFS($C$21="BNGB600CGMSF01", "1 x BNGBCGMSENSOR1", $C$21="BNGB600CGMSF01","1 x BNGBCGMSENSOR1", $C$21="BNGB700CGMSF02","1 X BNGBCGMSENSOR3", $C$19="Select", " - ")</f>
        <v>1 X BNGBCGMSENSOR3</v>
      </c>
      <c r="D28" s="53">
        <f>Detail!$C$4</f>
        <v>169</v>
      </c>
      <c r="E28" s="55" t="e">
        <f t="shared" si="0"/>
        <v>#VALUE!</v>
      </c>
      <c r="F28" s="54">
        <f>5*Detail!$C$3</f>
        <v>35</v>
      </c>
      <c r="G28" s="17" t="e">
        <f t="shared" si="1"/>
        <v>#VALUE!</v>
      </c>
    </row>
    <row r="29" spans="1:7" x14ac:dyDescent="0.25">
      <c r="B29" s="60">
        <v>7</v>
      </c>
      <c r="C29" s="52" t="str" cm="1">
        <f t="array" ref="C29">_xlfn.IFS($C$21="BNGB600CGMSF01", "1 x BNGBCGMSENSOR1", $C$21="BNGB600CGMSF01","1 x BNGBCGMSENSOR1", $C$21="BNGB700CGMSF02","1 X BNGBCGMSENSOR3", $C$19="Select", " - ")</f>
        <v>1 X BNGBCGMSENSOR3</v>
      </c>
      <c r="D29" s="53">
        <f>Detail!$C$4</f>
        <v>169</v>
      </c>
      <c r="E29" s="55" t="e">
        <f t="shared" si="0"/>
        <v>#VALUE!</v>
      </c>
      <c r="F29" s="54">
        <f>5*Detail!$C$3</f>
        <v>35</v>
      </c>
      <c r="G29" s="17" t="e">
        <f t="shared" si="1"/>
        <v>#VALUE!</v>
      </c>
    </row>
    <row r="30" spans="1:7" x14ac:dyDescent="0.25">
      <c r="B30" s="60">
        <v>8</v>
      </c>
      <c r="C30" s="52" t="str" cm="1">
        <f t="array" ref="C30">_xlfn.IFS($C$21="BNGB600CGMSF01", "1 x BNGBCGMSENSOR1", $C$21="BNGB600CGMSF01","1 x BNGBCGMSENSOR1", $C$21="BNGB700CGMSF02","1 X BNGBCGMSENSOR3", $C$19="Select", " - ")</f>
        <v>1 X BNGBCGMSENSOR3</v>
      </c>
      <c r="D30" s="53">
        <f>Detail!$C$4</f>
        <v>169</v>
      </c>
      <c r="E30" s="55" t="e">
        <f t="shared" si="0"/>
        <v>#VALUE!</v>
      </c>
      <c r="F30" s="54">
        <f>5*Detail!$C$3</f>
        <v>35</v>
      </c>
      <c r="G30" s="17" t="e">
        <f t="shared" si="1"/>
        <v>#VALUE!</v>
      </c>
    </row>
    <row r="31" spans="1:7" x14ac:dyDescent="0.25">
      <c r="B31" s="60">
        <v>9</v>
      </c>
      <c r="C31" s="52" t="str" cm="1">
        <f t="array" ref="C31">_xlfn.IFS($C$21="BNGB600CGMSF01", "1 x BNGBCGMSENSOR1", $C$21="BNGB600CGMSF01","1 x BNGBCGMSENSOR1", $C$21="BNGB700CGMSF02","1 X BNGBCGMSENSOR3", $C$19="Select", " - ")</f>
        <v>1 X BNGBCGMSENSOR3</v>
      </c>
      <c r="D31" s="53">
        <f>Detail!$C$4</f>
        <v>169</v>
      </c>
      <c r="E31" s="55" t="e">
        <f t="shared" si="0"/>
        <v>#VALUE!</v>
      </c>
      <c r="F31" s="54">
        <f>5*Detail!$C$3</f>
        <v>35</v>
      </c>
      <c r="G31" s="17" t="e">
        <f t="shared" si="1"/>
        <v>#VALUE!</v>
      </c>
    </row>
    <row r="32" spans="1:7" ht="15.75" thickBot="1" x14ac:dyDescent="0.3">
      <c r="B32" s="18">
        <v>10</v>
      </c>
      <c r="C32" s="61" t="str" cm="1">
        <f t="array" ref="C32">_xlfn.IFS($C$21="BNGB600CGMSF01", "1 x BNGBCGMSENSOR1", $C$21="BNGB600CGMSF01","1 x BNGBCGMSENSOR1", $C$21="BNGB700CGMSF02","1 X BNGBCGMSENSOR3", $C$19="Select", " - ")</f>
        <v>1 X BNGBCGMSENSOR3</v>
      </c>
      <c r="D32" s="62">
        <f>Detail!$C$4</f>
        <v>169</v>
      </c>
      <c r="E32" s="63" t="e">
        <f t="shared" si="0"/>
        <v>#VALUE!</v>
      </c>
      <c r="F32" s="64">
        <f>5*Detail!$C$3</f>
        <v>35</v>
      </c>
      <c r="G32" s="19" t="e">
        <f t="shared" si="1"/>
        <v>#VALUE!</v>
      </c>
    </row>
    <row r="33" spans="2:7" ht="15.75" thickBot="1" x14ac:dyDescent="0.3">
      <c r="B33" s="29"/>
      <c r="C33" s="50" t="s">
        <v>10</v>
      </c>
      <c r="D33" s="51">
        <f>SUM(D24:D32)+D21</f>
        <v>1820</v>
      </c>
      <c r="E33" s="23"/>
      <c r="F33" s="30"/>
      <c r="G33" s="31"/>
    </row>
    <row r="34" spans="2:7" x14ac:dyDescent="0.25">
      <c r="B34" s="28"/>
      <c r="C34" s="21"/>
      <c r="D34" s="21"/>
      <c r="E34" s="21"/>
      <c r="F34" s="21"/>
      <c r="G34" s="27"/>
    </row>
    <row r="35" spans="2:7" x14ac:dyDescent="0.25">
      <c r="B35" s="28"/>
      <c r="C35" s="21"/>
      <c r="D35" s="21"/>
      <c r="E35" s="21"/>
      <c r="F35" s="21"/>
      <c r="G35" s="27"/>
    </row>
    <row r="36" spans="2:7" x14ac:dyDescent="0.25">
      <c r="B36" s="32"/>
      <c r="C36" s="21"/>
      <c r="D36" s="21"/>
      <c r="E36" s="21"/>
      <c r="F36" s="21"/>
      <c r="G36" s="27"/>
    </row>
    <row r="37" spans="2:7" ht="73.5" customHeight="1" x14ac:dyDescent="0.25">
      <c r="B37" s="28"/>
      <c r="C37" s="21"/>
      <c r="D37" s="21"/>
      <c r="E37" s="21"/>
      <c r="F37" s="21"/>
      <c r="G37" s="27"/>
    </row>
    <row r="38" spans="2:7" x14ac:dyDescent="0.25">
      <c r="B38" s="37"/>
      <c r="C38" s="38"/>
      <c r="D38" s="38"/>
      <c r="E38" s="38"/>
      <c r="F38" s="38"/>
      <c r="G38" s="39"/>
    </row>
    <row r="39" spans="2:7" x14ac:dyDescent="0.25">
      <c r="B39" s="37"/>
      <c r="C39" s="38"/>
      <c r="D39" s="38"/>
      <c r="E39" s="38"/>
      <c r="F39" s="38"/>
      <c r="G39" s="39"/>
    </row>
    <row r="40" spans="2:7" x14ac:dyDescent="0.25">
      <c r="B40" s="37"/>
      <c r="C40" s="38"/>
      <c r="D40" s="38"/>
      <c r="E40" s="38"/>
      <c r="F40" s="38"/>
      <c r="G40" s="39"/>
    </row>
    <row r="41" spans="2:7" ht="15.75" thickBot="1" x14ac:dyDescent="0.3">
      <c r="B41" s="40"/>
      <c r="C41" s="41"/>
      <c r="D41" s="41"/>
      <c r="E41" s="41"/>
      <c r="F41" s="41"/>
      <c r="G41" s="42"/>
    </row>
  </sheetData>
  <phoneticPr fontId="3" type="noConversion"/>
  <printOptions horizontalCentered="1" verticalCentered="1"/>
  <pageMargins left="0.70866141732283472" right="0.70866141732283472" top="0.74803149606299213" bottom="0.74803149606299213" header="0.31496062992125984" footer="0.31496062992125984"/>
  <pageSetup paperSize="9"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AB24F7-62B7-4BAD-A878-73CDEC7498BF}">
          <x14:formula1>
            <xm:f>Detail!$B$10:$B$13</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B5" sqref="B5"/>
    </sheetView>
  </sheetViews>
  <sheetFormatPr defaultRowHeight="15" x14ac:dyDescent="0.25"/>
  <cols>
    <col min="1" max="1" width="9.140625" style="2"/>
    <col min="2" max="2" width="43.28515625" style="2" customWidth="1"/>
    <col min="3" max="3" width="13.140625" style="2" customWidth="1"/>
    <col min="4" max="16384" width="9.140625" style="2"/>
  </cols>
  <sheetData>
    <row r="2" spans="2:3" x14ac:dyDescent="0.25">
      <c r="B2" s="3" t="s">
        <v>11</v>
      </c>
      <c r="C2" s="3"/>
    </row>
    <row r="3" spans="2:3" x14ac:dyDescent="0.25">
      <c r="B3" s="4" t="s">
        <v>12</v>
      </c>
      <c r="C3" s="5">
        <v>7</v>
      </c>
    </row>
    <row r="4" spans="2:3" x14ac:dyDescent="0.25">
      <c r="B4" s="4" t="s">
        <v>13</v>
      </c>
      <c r="C4" s="7">
        <v>169</v>
      </c>
    </row>
    <row r="5" spans="2:3" x14ac:dyDescent="0.25">
      <c r="B5" s="4" t="s">
        <v>14</v>
      </c>
      <c r="C5" s="8">
        <v>299</v>
      </c>
    </row>
    <row r="6" spans="2:3" x14ac:dyDescent="0.25">
      <c r="B6" s="4" t="s">
        <v>15</v>
      </c>
      <c r="C6" s="8">
        <v>299</v>
      </c>
    </row>
    <row r="7" spans="2:3" x14ac:dyDescent="0.25">
      <c r="B7" s="4" t="s">
        <v>2</v>
      </c>
      <c r="C7" s="4"/>
    </row>
    <row r="8" spans="2:3" x14ac:dyDescent="0.25">
      <c r="B8" s="4" t="s">
        <v>16</v>
      </c>
      <c r="C8" s="4"/>
    </row>
    <row r="9" spans="2:3" x14ac:dyDescent="0.25">
      <c r="B9" s="4" t="s">
        <v>17</v>
      </c>
      <c r="C9" s="4"/>
    </row>
    <row r="10" spans="2:3" x14ac:dyDescent="0.25">
      <c r="B10" s="4" t="s">
        <v>2</v>
      </c>
      <c r="C10" s="4"/>
    </row>
    <row r="11" spans="2:3" x14ac:dyDescent="0.25">
      <c r="B11" s="4" t="s">
        <v>18</v>
      </c>
      <c r="C11" s="4"/>
    </row>
    <row r="12" spans="2:3" x14ac:dyDescent="0.25">
      <c r="B12" s="4" t="s">
        <v>19</v>
      </c>
      <c r="C12" s="4"/>
    </row>
    <row r="13" spans="2:3" x14ac:dyDescent="0.25">
      <c r="B13" s="4" t="s">
        <v>20</v>
      </c>
      <c r="C13" s="4"/>
    </row>
  </sheetData>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3CDCA608B2FD4A9E8A7E89A5396DCB" ma:contentTypeVersion="6" ma:contentTypeDescription="Create a new document." ma:contentTypeScope="" ma:versionID="12e12c8cf2405a9f3ab1d939c0d0872d">
  <xsd:schema xmlns:xsd="http://www.w3.org/2001/XMLSchema" xmlns:xs="http://www.w3.org/2001/XMLSchema" xmlns:p="http://schemas.microsoft.com/office/2006/metadata/properties" xmlns:ns2="90d3b6cf-8d1e-4981-be38-1871f0657888" targetNamespace="http://schemas.microsoft.com/office/2006/metadata/properties" ma:root="true" ma:fieldsID="3f438cc504f5b779650ec19c5dc90bbe" ns2:_="">
    <xsd:import namespace="90d3b6cf-8d1e-4981-be38-1871f06578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d3b6cf-8d1e-4981-be38-1871f0657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299D88-6FE7-4F87-ACCF-662CB6E08A81}">
  <ds:schemaRefs>
    <ds:schemaRef ds:uri="http://schemas.microsoft.com/sharepoint/v3/contenttype/forms"/>
  </ds:schemaRefs>
</ds:datastoreItem>
</file>

<file path=customXml/itemProps2.xml><?xml version="1.0" encoding="utf-8"?>
<ds:datastoreItem xmlns:ds="http://schemas.openxmlformats.org/officeDocument/2006/customXml" ds:itemID="{11FC4A79-E6A5-4294-985E-EBBBD72C680C}"/>
</file>

<file path=customXml/itemProps3.xml><?xml version="1.0" encoding="utf-8"?>
<ds:datastoreItem xmlns:ds="http://schemas.openxmlformats.org/officeDocument/2006/customXml" ds:itemID="{039F6215-A7DD-42E4-9977-21CD9F32C5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CGM - Annual Plan</vt:lpstr>
      <vt:lpstr>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Cottle, Jack</dc:creator>
  <cp:keywords/>
  <dc:description/>
  <cp:lastModifiedBy>Cottle, Jack</cp:lastModifiedBy>
  <cp:revision/>
  <dcterms:created xsi:type="dcterms:W3CDTF">2020-08-13T08:38:25Z</dcterms:created>
  <dcterms:modified xsi:type="dcterms:W3CDTF">2021-09-27T15:18:43Z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0x010100E23CDCA608B2FD4A9E8A7E89A5396DCB</vt:lpwstr>
  </property>
</Properties>
</file>